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LONG-LINEAS DE TRA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[2]Tabla1!$A$13:$A$43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'LONG-LINEAS DE TRANS'!$B$1:$H$36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[3]PLANTA!$A$2:$O$70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[4]SALES_INC!$A$6:$A$17</definedName>
    <definedName name="CUADRO2">[4]SALES_INC!$L$3:$O$14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[5]FONDO!$A$1:$N$841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[6]MAYO!$B$2</definedName>
    <definedName name="MES">#REF!</definedName>
    <definedName name="meses">[7]FONDO!$R$2:$S$34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F33" i="1" l="1"/>
  <c r="E33" i="1"/>
  <c r="D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3" i="1" s="1"/>
  <c r="L16" i="1" s="1"/>
  <c r="G14" i="1"/>
  <c r="L15" i="1" s="1"/>
  <c r="F14" i="1"/>
  <c r="F35" i="1" s="1"/>
  <c r="E14" i="1"/>
  <c r="E35" i="1" s="1"/>
  <c r="D14" i="1"/>
  <c r="D35" i="1" s="1"/>
  <c r="G13" i="1"/>
  <c r="G12" i="1"/>
  <c r="G11" i="1"/>
  <c r="G35" i="1" l="1"/>
  <c r="H20" i="1" s="1"/>
  <c r="H31" i="1" l="1"/>
  <c r="H27" i="1"/>
  <c r="H23" i="1"/>
  <c r="H19" i="1"/>
  <c r="H32" i="1"/>
  <c r="H28" i="1"/>
  <c r="H24" i="1"/>
  <c r="H11" i="1"/>
  <c r="H16" i="1"/>
  <c r="H13" i="1"/>
  <c r="H12" i="1"/>
  <c r="H29" i="1"/>
  <c r="H25" i="1"/>
  <c r="H21" i="1"/>
  <c r="H17" i="1"/>
  <c r="H30" i="1"/>
  <c r="H26" i="1"/>
  <c r="H22" i="1"/>
  <c r="H18" i="1"/>
  <c r="H14" i="1" l="1"/>
  <c r="H33" i="1"/>
  <c r="H35" i="1" l="1"/>
</calcChain>
</file>

<file path=xl/sharedStrings.xml><?xml version="1.0" encoding="utf-8"?>
<sst xmlns="http://schemas.openxmlformats.org/spreadsheetml/2006/main" count="74" uniqueCount="39">
  <si>
    <t>Cuadro II-5</t>
  </si>
  <si>
    <t>Sistema Interconectado Nacional</t>
  </si>
  <si>
    <t>Longitud de Líneas de Transmisión-2012</t>
  </si>
  <si>
    <t>NIVEL DE TENSIÓN</t>
  </si>
  <si>
    <t>TOTAL       (km.)</t>
  </si>
  <si>
    <t>Porcentaje      %</t>
  </si>
  <si>
    <t>Sistema</t>
  </si>
  <si>
    <t>Operador o Responsable</t>
  </si>
  <si>
    <t>230 kV</t>
  </si>
  <si>
    <t>115 kV</t>
  </si>
  <si>
    <t>69 kV</t>
  </si>
  <si>
    <t>LONGITUDES  EN km.</t>
  </si>
  <si>
    <t>S.T.I.</t>
  </si>
  <si>
    <t>TDE</t>
  </si>
  <si>
    <t>ISA</t>
  </si>
  <si>
    <t>-</t>
  </si>
  <si>
    <t>ENDE</t>
  </si>
  <si>
    <t xml:space="preserve">Total S.T.I. </t>
  </si>
  <si>
    <t>FUERA DEL S.T.I.</t>
  </si>
  <si>
    <t>Total Fuera del S.T.I.</t>
  </si>
  <si>
    <t>SAN CRISTOBAL TESA</t>
  </si>
  <si>
    <t>ELECTROPAZ</t>
  </si>
  <si>
    <t>CRE</t>
  </si>
  <si>
    <t>ELFEC</t>
  </si>
  <si>
    <t>ELFEO</t>
  </si>
  <si>
    <t>SEPSA</t>
  </si>
  <si>
    <t>EMIRSA</t>
  </si>
  <si>
    <t>COBOCE</t>
  </si>
  <si>
    <t>CMVINTO</t>
  </si>
  <si>
    <t>LINEAS ASOCIADAS     A LA GENERACIÓN</t>
  </si>
  <si>
    <t>COBEE</t>
  </si>
  <si>
    <t>HB</t>
  </si>
  <si>
    <t>ERESA</t>
  </si>
  <si>
    <t>EGSA</t>
  </si>
  <si>
    <t>CECBB</t>
  </si>
  <si>
    <t>GE</t>
  </si>
  <si>
    <t>ENDE ANDINA</t>
  </si>
  <si>
    <t>Total S.I.N</t>
  </si>
  <si>
    <t>Fuente: CNDC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</si>
</sst>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(* #,##0.00_);_(* \(#,##0.00\);_(* &quot;-&quot;??_);_(@_)"/>
    <numFmt numFmtId="164" formatCode="_-* #,##0.00\ _€_-;\-* #,##0.00\ _€_-;_-* &quot;-&quot;??\ _€_-;_-@_-"/>
    <numFmt numFmtId="165" formatCode="#.##000"/>
    <numFmt numFmtId="166" formatCode="_ * #,##0.00_ ;_ * \-#,##0.00_ ;_ * &quot;-&quot;??_ ;_ @_ "/>
    <numFmt numFmtId="167" formatCode="\$#,#00"/>
    <numFmt numFmtId="168" formatCode="#."/>
    <numFmt numFmtId="169" formatCode="_([$€]* #,##0.00_);_([$€]* \(#,##0.00\);_([$€]* &quot;-&quot;??_);_(@_)"/>
    <numFmt numFmtId="170" formatCode="_-[$€]* #,##0.00_-;\-[$€]* #,##0.00_-;_-[$€]* &quot;-&quot;??_-;_-@_-"/>
    <numFmt numFmtId="171" formatCode="#,#00"/>
    <numFmt numFmtId="172" formatCode="_ * #,##0_ ;_ * \-#,##0_ ;_ * &quot;-&quot;_ ;_ @_ "/>
    <numFmt numFmtId="173" formatCode="_-* #,##0\ _€_-;\-* #,##0\ _€_-;_-* &quot;-&quot;\ _€_-;_-@_-"/>
    <numFmt numFmtId="174" formatCode="_-* #,##0.00\ _p_t_a_-;\-* #,##0.00\ _p_t_a_-;_-* &quot;-&quot;??\ _p_t_a_-;_-@_-"/>
    <numFmt numFmtId="175" formatCode="_-* #,##0.00\ _P_t_s_-;\-* #,##0.00\ _P_t_s_-;_-* &quot;-&quot;??\ _P_t_s_-;_-@_-"/>
    <numFmt numFmtId="176" formatCode="mmm"/>
    <numFmt numFmtId="177" formatCode="#,##0.000\ "/>
    <numFmt numFmtId="178" formatCode="_-* #,##0.00\ _B_s_._-;\-* #,##0.00\ _B_s_._-;_-* &quot;-&quot;??\ _B_s_._-;_-@_-"/>
    <numFmt numFmtId="179" formatCode="%#,#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sz val="11"/>
      <name val="Calibri"/>
      <family val="2"/>
      <scheme val="minor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4">
    <xf numFmtId="0" fontId="0" fillId="0" borderId="0"/>
    <xf numFmtId="0" fontId="3" fillId="0" borderId="0"/>
    <xf numFmtId="0" fontId="1" fillId="0" borderId="0"/>
    <xf numFmtId="0" fontId="3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21" borderId="11" applyNumberFormat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8" fillId="22" borderId="12" applyNumberFormat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165" fontId="20" fillId="0" borderId="0">
      <protection locked="0"/>
    </xf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7" fontId="20" fillId="0" borderId="0">
      <protection locked="0"/>
    </xf>
    <xf numFmtId="0" fontId="3" fillId="0" borderId="0" applyFont="0" applyFill="0" applyBorder="0" applyAlignment="0" applyProtection="0"/>
    <xf numFmtId="168" fontId="22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5" fillId="12" borderId="11" applyNumberFormat="0" applyAlignment="0" applyProtection="0"/>
    <xf numFmtId="0" fontId="25" fillId="12" borderId="11" applyNumberFormat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171" fontId="20" fillId="0" borderId="0">
      <protection locked="0"/>
    </xf>
    <xf numFmtId="165" fontId="20" fillId="0" borderId="0">
      <protection locked="0"/>
    </xf>
    <xf numFmtId="168" fontId="22" fillId="0" borderId="0">
      <protection locked="0"/>
    </xf>
    <xf numFmtId="171" fontId="20" fillId="0" borderId="0">
      <protection locked="0"/>
    </xf>
    <xf numFmtId="168" fontId="27" fillId="0" borderId="0">
      <protection locked="0"/>
    </xf>
    <xf numFmtId="0" fontId="23" fillId="0" borderId="0">
      <protection locked="0"/>
    </xf>
    <xf numFmtId="168" fontId="27" fillId="0" borderId="0">
      <protection locked="0"/>
    </xf>
    <xf numFmtId="0" fontId="23" fillId="0" borderId="0">
      <protection locked="0"/>
    </xf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7" fontId="20" fillId="0" borderId="0">
      <protection locked="0"/>
    </xf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14" applyNumberFormat="0" applyFont="0" applyAlignment="0" applyProtection="0"/>
    <xf numFmtId="0" fontId="3" fillId="28" borderId="14" applyNumberFormat="0" applyFont="0" applyAlignment="0" applyProtection="0"/>
    <xf numFmtId="0" fontId="30" fillId="29" borderId="15">
      <alignment horizontal="center" vertical="center"/>
    </xf>
    <xf numFmtId="0" fontId="31" fillId="0" borderId="16">
      <alignment horizontal="center"/>
    </xf>
    <xf numFmtId="179" fontId="20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21" borderId="17" applyNumberFormat="0" applyAlignment="0" applyProtection="0"/>
    <xf numFmtId="0" fontId="33" fillId="21" borderId="17" applyNumberFormat="0" applyAlignment="0" applyProtection="0"/>
    <xf numFmtId="0" fontId="3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</cellStyleXfs>
  <cellXfs count="52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1" fillId="3" borderId="0" xfId="2" applyFill="1"/>
    <xf numFmtId="0" fontId="4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5" borderId="1" xfId="3" applyFont="1" applyFill="1" applyBorder="1" applyAlignment="1">
      <alignment horizontal="center" wrapText="1"/>
    </xf>
    <xf numFmtId="0" fontId="3" fillId="3" borderId="0" xfId="1" applyFill="1"/>
    <xf numFmtId="0" fontId="7" fillId="5" borderId="2" xfId="3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 wrapText="1"/>
    </xf>
    <xf numFmtId="0" fontId="8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/>
    </xf>
    <xf numFmtId="0" fontId="7" fillId="5" borderId="3" xfId="3" applyFont="1" applyFill="1" applyBorder="1" applyAlignment="1">
      <alignment horizontal="center" vertical="center"/>
    </xf>
    <xf numFmtId="0" fontId="7" fillId="5" borderId="4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3" fillId="5" borderId="5" xfId="3" applyFill="1" applyBorder="1"/>
    <xf numFmtId="0" fontId="3" fillId="5" borderId="0" xfId="1" applyFill="1" applyBorder="1"/>
    <xf numFmtId="0" fontId="3" fillId="5" borderId="6" xfId="1" applyFill="1" applyBorder="1"/>
    <xf numFmtId="0" fontId="9" fillId="3" borderId="0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left" vertical="center" wrapText="1"/>
    </xf>
    <xf numFmtId="164" fontId="9" fillId="3" borderId="0" xfId="1" applyNumberFormat="1" applyFont="1" applyFill="1" applyBorder="1" applyAlignment="1">
      <alignment vertical="center" wrapText="1"/>
    </xf>
    <xf numFmtId="10" fontId="9" fillId="3" borderId="0" xfId="1" applyNumberFormat="1" applyFont="1" applyFill="1" applyBorder="1" applyAlignment="1">
      <alignment vertical="center" wrapText="1"/>
    </xf>
    <xf numFmtId="10" fontId="1" fillId="3" borderId="0" xfId="2" applyNumberFormat="1" applyFill="1"/>
    <xf numFmtId="0" fontId="2" fillId="3" borderId="0" xfId="2" applyFont="1" applyFill="1"/>
    <xf numFmtId="0" fontId="10" fillId="3" borderId="0" xfId="2" applyFont="1" applyFill="1"/>
    <xf numFmtId="164" fontId="9" fillId="3" borderId="0" xfId="1" applyNumberFormat="1" applyFont="1" applyFill="1" applyBorder="1" applyAlignment="1">
      <alignment horizontal="right" vertical="center" wrapText="1"/>
    </xf>
    <xf numFmtId="0" fontId="2" fillId="6" borderId="0" xfId="2" applyFont="1" applyFill="1"/>
    <xf numFmtId="0" fontId="9" fillId="3" borderId="0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0" fontId="11" fillId="3" borderId="1" xfId="1" applyNumberFormat="1" applyFont="1" applyFill="1" applyBorder="1" applyAlignment="1">
      <alignment vertical="center" wrapText="1"/>
    </xf>
    <xf numFmtId="164" fontId="2" fillId="6" borderId="0" xfId="2" applyNumberFormat="1" applyFont="1" applyFill="1"/>
    <xf numFmtId="0" fontId="9" fillId="3" borderId="6" xfId="1" applyFont="1" applyFill="1" applyBorder="1" applyAlignment="1">
      <alignment horizontal="left" vertical="center" wrapText="1"/>
    </xf>
    <xf numFmtId="164" fontId="11" fillId="3" borderId="0" xfId="1" applyNumberFormat="1" applyFont="1" applyFill="1" applyBorder="1" applyAlignment="1">
      <alignment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left" vertical="center" wrapText="1"/>
    </xf>
    <xf numFmtId="164" fontId="9" fillId="3" borderId="8" xfId="1" applyNumberFormat="1" applyFont="1" applyFill="1" applyBorder="1" applyAlignment="1">
      <alignment horizontal="right" vertical="center" wrapText="1"/>
    </xf>
    <xf numFmtId="164" fontId="9" fillId="3" borderId="5" xfId="1" applyNumberFormat="1" applyFont="1" applyFill="1" applyBorder="1" applyAlignment="1">
      <alignment horizontal="right" vertical="center" wrapText="1"/>
    </xf>
    <xf numFmtId="164" fontId="9" fillId="3" borderId="5" xfId="1" applyNumberFormat="1" applyFont="1" applyFill="1" applyBorder="1" applyAlignment="1">
      <alignment vertical="center" wrapText="1"/>
    </xf>
    <xf numFmtId="164" fontId="9" fillId="3" borderId="4" xfId="1" applyNumberFormat="1" applyFont="1" applyFill="1" applyBorder="1" applyAlignment="1">
      <alignment vertical="center" wrapText="1"/>
    </xf>
    <xf numFmtId="10" fontId="9" fillId="3" borderId="4" xfId="1" applyNumberFormat="1" applyFont="1" applyFill="1" applyBorder="1" applyAlignment="1">
      <alignment vertical="center" wrapText="1"/>
    </xf>
    <xf numFmtId="0" fontId="11" fillId="5" borderId="1" xfId="1" applyFont="1" applyFill="1" applyBorder="1" applyAlignment="1">
      <alignment horizontal="left" vertical="center" wrapText="1"/>
    </xf>
    <xf numFmtId="10" fontId="11" fillId="3" borderId="9" xfId="1" applyNumberFormat="1" applyFont="1" applyFill="1" applyBorder="1" applyAlignment="1">
      <alignment vertical="center" wrapText="1"/>
    </xf>
    <xf numFmtId="0" fontId="9" fillId="5" borderId="0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left" vertical="center" wrapText="1"/>
    </xf>
    <xf numFmtId="0" fontId="12" fillId="5" borderId="1" xfId="1" applyFont="1" applyFill="1" applyBorder="1" applyAlignment="1">
      <alignment horizontal="left" vertical="center" wrapText="1"/>
    </xf>
    <xf numFmtId="164" fontId="12" fillId="3" borderId="1" xfId="1" applyNumberFormat="1" applyFont="1" applyFill="1" applyBorder="1" applyAlignment="1">
      <alignment horizontal="right" vertical="center" wrapText="1"/>
    </xf>
    <xf numFmtId="10" fontId="12" fillId="3" borderId="1" xfId="1" applyNumberFormat="1" applyFont="1" applyFill="1" applyBorder="1" applyAlignment="1">
      <alignment vertical="center" wrapText="1"/>
    </xf>
    <xf numFmtId="0" fontId="13" fillId="5" borderId="10" xfId="3" applyFont="1" applyFill="1" applyBorder="1" applyAlignment="1">
      <alignment horizontal="left" wrapText="1"/>
    </xf>
    <xf numFmtId="0" fontId="13" fillId="5" borderId="0" xfId="3" applyFont="1" applyFill="1" applyBorder="1" applyAlignment="1">
      <alignment horizontal="left" wrapText="1"/>
    </xf>
  </cellXfs>
  <cellStyles count="184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4" xfId="109"/>
    <cellStyle name="Millares 10" xfId="110"/>
    <cellStyle name="Millares 2" xfId="111"/>
    <cellStyle name="Millares 2 2" xfId="112"/>
    <cellStyle name="Millares 2 3" xfId="113"/>
    <cellStyle name="Millares 2 4" xfId="114"/>
    <cellStyle name="Millares 2_Cap 3 Transacciones v27042009" xfId="115"/>
    <cellStyle name="Millares 3" xfId="116"/>
    <cellStyle name="Millares 3 2" xfId="117"/>
    <cellStyle name="Millares 4" xfId="118"/>
    <cellStyle name="Millares 5" xfId="119"/>
    <cellStyle name="Millares 5 2" xfId="120"/>
    <cellStyle name="Millares 6" xfId="121"/>
    <cellStyle name="Millares 7" xfId="122"/>
    <cellStyle name="Millares 7 2" xfId="123"/>
    <cellStyle name="Millares 8" xfId="124"/>
    <cellStyle name="Millares 9" xfId="125"/>
    <cellStyle name="Monetario" xfId="126"/>
    <cellStyle name="Neutral 2" xfId="127"/>
    <cellStyle name="Neutral 3" xfId="128"/>
    <cellStyle name="Normal" xfId="0" builtinId="0"/>
    <cellStyle name="Normal 10" xfId="129"/>
    <cellStyle name="Normal 2" xfId="130"/>
    <cellStyle name="Normal 2 2" xfId="1"/>
    <cellStyle name="Normal 2 3" xfId="131"/>
    <cellStyle name="Normal 2_ISE 210 TOTAL EMPRESA DICIEMBRE 2009" xfId="132"/>
    <cellStyle name="Normal 3" xfId="133"/>
    <cellStyle name="Normal 3 2" xfId="134"/>
    <cellStyle name="Normal 3 3" xfId="135"/>
    <cellStyle name="Normal 3 4" xfId="2"/>
    <cellStyle name="Normal 4" xfId="136"/>
    <cellStyle name="Normal 4 2" xfId="137"/>
    <cellStyle name="Normal 5" xfId="138"/>
    <cellStyle name="Normal 5 2" xfId="139"/>
    <cellStyle name="Normal 5 3" xfId="140"/>
    <cellStyle name="Normal 6" xfId="141"/>
    <cellStyle name="Normal 7" xfId="142"/>
    <cellStyle name="Normal 8" xfId="143"/>
    <cellStyle name="Normal 8 2" xfId="144"/>
    <cellStyle name="Normal 8 3" xfId="145"/>
    <cellStyle name="Normal 8 4" xfId="146"/>
    <cellStyle name="Normal 9" xfId="3"/>
    <cellStyle name="Notas 2" xfId="147"/>
    <cellStyle name="Notas 3" xfId="148"/>
    <cellStyle name="p" xfId="149"/>
    <cellStyle name="Pame" xfId="150"/>
    <cellStyle name="Percent" xfId="151"/>
    <cellStyle name="Percent 2" xfId="152"/>
    <cellStyle name="Percent 3" xfId="153"/>
    <cellStyle name="Percent 4" xfId="154"/>
    <cellStyle name="Percent 5" xfId="155"/>
    <cellStyle name="Percent 6" xfId="156"/>
    <cellStyle name="Porcentaje 2" xfId="157"/>
    <cellStyle name="Porcentaje 3" xfId="158"/>
    <cellStyle name="Porcentaje 4" xfId="159"/>
    <cellStyle name="Porcentual 2" xfId="160"/>
    <cellStyle name="Porcentual 2 2" xfId="161"/>
    <cellStyle name="Porcentual 2 3" xfId="162"/>
    <cellStyle name="Porcentual 3" xfId="163"/>
    <cellStyle name="Porcentual 3 2" xfId="164"/>
    <cellStyle name="Porcentual 4" xfId="165"/>
    <cellStyle name="Porcentual 5" xfId="166"/>
    <cellStyle name="Salida 2" xfId="167"/>
    <cellStyle name="Salida 3" xfId="168"/>
    <cellStyle name="Standard_EVAL-np" xfId="169"/>
    <cellStyle name="Texto de advertencia 2" xfId="170"/>
    <cellStyle name="Texto de advertencia 3" xfId="171"/>
    <cellStyle name="Texto explicativo 2" xfId="172"/>
    <cellStyle name="Texto explicativo 3" xfId="173"/>
    <cellStyle name="Título 1 2" xfId="174"/>
    <cellStyle name="Título 1 3" xfId="175"/>
    <cellStyle name="Título 2 2" xfId="176"/>
    <cellStyle name="Título 2 3" xfId="177"/>
    <cellStyle name="Título 3 2" xfId="178"/>
    <cellStyle name="Título 3 3" xfId="179"/>
    <cellStyle name="Título 4" xfId="180"/>
    <cellStyle name="Título 5" xfId="181"/>
    <cellStyle name="Total 2" xfId="182"/>
    <cellStyle name="Total 3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</xdr:row>
      <xdr:rowOff>0</xdr:rowOff>
    </xdr:from>
    <xdr:to>
      <xdr:col>3</xdr:col>
      <xdr:colOff>66675</xdr:colOff>
      <xdr:row>39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70008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40</xdr:row>
      <xdr:rowOff>0</xdr:rowOff>
    </xdr:from>
    <xdr:to>
      <xdr:col>4</xdr:col>
      <xdr:colOff>114300</xdr:colOff>
      <xdr:row>41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57550" y="73628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2\CAPITULO%20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Respaldo%20E\Disco%20E\Disco%20C\SMEC%20-%20CNDC%20Transacciones\DOCUMENTO%20TRANSACCIONES\2010\Noviembre\back\14%20al%2030%20OCTUBRE%20DE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My%20Documents\sales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1">
          <cell r="B11" t="str">
            <v>S.T.I.</v>
          </cell>
          <cell r="C11" t="str">
            <v>TDE</v>
          </cell>
          <cell r="G11">
            <v>2023.35</v>
          </cell>
        </row>
        <row r="12">
          <cell r="C12" t="str">
            <v>ISA</v>
          </cell>
          <cell r="G12">
            <v>587</v>
          </cell>
        </row>
        <row r="13">
          <cell r="C13" t="str">
            <v>ENDE</v>
          </cell>
          <cell r="G13">
            <v>578.68000000000006</v>
          </cell>
        </row>
        <row r="15">
          <cell r="K15" t="str">
            <v xml:space="preserve">Total S.T.I. </v>
          </cell>
          <cell r="L15">
            <v>3189.0299999999997</v>
          </cell>
        </row>
        <row r="16">
          <cell r="B16" t="str">
            <v>FUERA DEL S.T.I.</v>
          </cell>
          <cell r="C16" t="str">
            <v>TDE</v>
          </cell>
          <cell r="G16">
            <v>241.6</v>
          </cell>
          <cell r="K16" t="str">
            <v>Total Fuera del S.T.I.</v>
          </cell>
          <cell r="L16">
            <v>2000.58</v>
          </cell>
        </row>
        <row r="17">
          <cell r="C17" t="str">
            <v>SAN CRISTOBAL TESA</v>
          </cell>
          <cell r="G17">
            <v>172</v>
          </cell>
        </row>
        <row r="18">
          <cell r="C18" t="str">
            <v>ELECTROPAZ</v>
          </cell>
          <cell r="G18">
            <v>208.42</v>
          </cell>
        </row>
        <row r="19">
          <cell r="C19" t="str">
            <v>CRE</v>
          </cell>
          <cell r="G19">
            <v>241.75</v>
          </cell>
        </row>
        <row r="20">
          <cell r="C20" t="str">
            <v>ELFEC</v>
          </cell>
          <cell r="G20">
            <v>40.6</v>
          </cell>
        </row>
        <row r="21">
          <cell r="C21" t="str">
            <v>ELFEO</v>
          </cell>
          <cell r="G21">
            <v>509.61</v>
          </cell>
        </row>
        <row r="22">
          <cell r="C22" t="str">
            <v>SEPSA</v>
          </cell>
          <cell r="G22">
            <v>78.23</v>
          </cell>
        </row>
        <row r="23">
          <cell r="C23" t="str">
            <v>EMIRSA</v>
          </cell>
          <cell r="G23">
            <v>61.3</v>
          </cell>
        </row>
        <row r="24">
          <cell r="C24" t="str">
            <v>COBOCE</v>
          </cell>
          <cell r="G24">
            <v>2.11</v>
          </cell>
        </row>
        <row r="25">
          <cell r="C25" t="str">
            <v>CMVINTO</v>
          </cell>
          <cell r="G25">
            <v>1.9</v>
          </cell>
        </row>
        <row r="26">
          <cell r="B26" t="str">
            <v>LINEAS ASOCIADAS     A LA GENERACIÓN</v>
          </cell>
          <cell r="C26" t="str">
            <v>COBEE</v>
          </cell>
          <cell r="G26">
            <v>345.76</v>
          </cell>
        </row>
        <row r="27">
          <cell r="C27" t="str">
            <v>HB</v>
          </cell>
          <cell r="G27">
            <v>17.7</v>
          </cell>
        </row>
        <row r="28">
          <cell r="C28" t="str">
            <v>ERESA</v>
          </cell>
          <cell r="G28">
            <v>65.7</v>
          </cell>
        </row>
        <row r="29">
          <cell r="C29" t="str">
            <v>EGSA</v>
          </cell>
          <cell r="G29">
            <v>0.3</v>
          </cell>
        </row>
        <row r="30">
          <cell r="C30" t="str">
            <v>CECBB</v>
          </cell>
          <cell r="G30">
            <v>5.5</v>
          </cell>
        </row>
        <row r="31">
          <cell r="C31" t="str">
            <v>GE</v>
          </cell>
          <cell r="G31">
            <v>6.6</v>
          </cell>
        </row>
        <row r="32">
          <cell r="C32" t="str">
            <v>ENDE ANDINA</v>
          </cell>
          <cell r="G32">
            <v>1.5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39"/>
  <sheetViews>
    <sheetView tabSelected="1" workbookViewId="0">
      <selection activeCell="G12" sqref="G12"/>
    </sheetView>
  </sheetViews>
  <sheetFormatPr baseColWidth="10" defaultRowHeight="15"/>
  <cols>
    <col min="1" max="1" width="11.42578125" style="3"/>
    <col min="2" max="2" width="10.42578125" style="8" customWidth="1"/>
    <col min="3" max="3" width="16.85546875" style="8" customWidth="1"/>
    <col min="4" max="8" width="9.42578125" style="8" customWidth="1"/>
    <col min="9" max="16384" width="11.42578125" style="3"/>
  </cols>
  <sheetData>
    <row r="1" spans="2:15" ht="15.75" customHeight="1">
      <c r="B1" s="1" t="s">
        <v>0</v>
      </c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2:15" ht="15.75" customHeight="1">
      <c r="B2" s="1" t="s">
        <v>1</v>
      </c>
      <c r="C2" s="1"/>
      <c r="D2" s="1"/>
      <c r="E2" s="1"/>
      <c r="F2" s="1"/>
      <c r="G2" s="1"/>
      <c r="H2" s="1"/>
      <c r="I2" s="2"/>
      <c r="J2" s="2"/>
      <c r="K2" s="2"/>
      <c r="L2" s="2"/>
      <c r="M2" s="2"/>
    </row>
    <row r="3" spans="2:15" ht="15" customHeight="1">
      <c r="B3" s="4" t="s">
        <v>2</v>
      </c>
      <c r="C3" s="4"/>
      <c r="D3" s="4"/>
      <c r="E3" s="4"/>
      <c r="F3" s="4"/>
      <c r="G3" s="4"/>
      <c r="H3" s="4"/>
    </row>
    <row r="4" spans="2:15" ht="9" customHeight="1">
      <c r="B4" s="5"/>
      <c r="C4" s="5"/>
      <c r="D4" s="5"/>
      <c r="E4" s="5"/>
      <c r="F4" s="5"/>
      <c r="G4" s="5"/>
      <c r="H4" s="5"/>
    </row>
    <row r="5" spans="2:15" ht="15" customHeight="1">
      <c r="B5" s="6"/>
      <c r="C5" s="6"/>
      <c r="D5" s="6"/>
      <c r="E5" s="6"/>
      <c r="F5" s="6"/>
      <c r="G5" s="6"/>
      <c r="H5" s="6"/>
    </row>
    <row r="6" spans="2:15" ht="13.5" customHeight="1">
      <c r="B6" s="7"/>
      <c r="C6" s="7"/>
      <c r="D6" s="7"/>
      <c r="E6" s="7"/>
      <c r="F6" s="7"/>
      <c r="G6" s="7"/>
      <c r="H6" s="7"/>
    </row>
    <row r="7" spans="2:15" ht="15.75" customHeight="1">
      <c r="D7" s="9" t="s">
        <v>3</v>
      </c>
      <c r="E7" s="9"/>
      <c r="F7" s="9"/>
      <c r="G7" s="10" t="s">
        <v>4</v>
      </c>
      <c r="H7" s="11" t="s">
        <v>5</v>
      </c>
    </row>
    <row r="8" spans="2:15">
      <c r="B8" s="12" t="s">
        <v>6</v>
      </c>
      <c r="C8" s="10" t="s">
        <v>7</v>
      </c>
      <c r="D8" s="13" t="s">
        <v>8</v>
      </c>
      <c r="E8" s="13" t="s">
        <v>9</v>
      </c>
      <c r="F8" s="13" t="s">
        <v>10</v>
      </c>
      <c r="G8" s="10"/>
      <c r="H8" s="11"/>
    </row>
    <row r="9" spans="2:15">
      <c r="B9" s="14"/>
      <c r="C9" s="10"/>
      <c r="D9" s="15" t="s">
        <v>11</v>
      </c>
      <c r="E9" s="15"/>
      <c r="F9" s="15"/>
      <c r="G9" s="16"/>
      <c r="H9" s="17"/>
    </row>
    <row r="10" spans="2:15" ht="4.5" customHeight="1">
      <c r="B10" s="18"/>
      <c r="C10" s="19"/>
      <c r="D10" s="18"/>
      <c r="E10" s="18"/>
      <c r="F10" s="18"/>
      <c r="G10" s="18"/>
      <c r="H10" s="18"/>
    </row>
    <row r="11" spans="2:15">
      <c r="B11" s="20" t="s">
        <v>12</v>
      </c>
      <c r="C11" s="21" t="s">
        <v>13</v>
      </c>
      <c r="D11" s="22">
        <v>958.18</v>
      </c>
      <c r="E11" s="22">
        <v>879.85</v>
      </c>
      <c r="F11" s="22">
        <v>185.32</v>
      </c>
      <c r="G11" s="22">
        <f>+SUM(D11:F11)</f>
        <v>2023.35</v>
      </c>
      <c r="H11" s="23">
        <f>G11/G35</f>
        <v>0.38988478903038959</v>
      </c>
      <c r="I11" s="24"/>
      <c r="J11" s="25"/>
      <c r="K11" s="25"/>
      <c r="L11" s="25"/>
      <c r="M11" s="25"/>
      <c r="N11" s="25"/>
      <c r="O11" s="26"/>
    </row>
    <row r="12" spans="2:15">
      <c r="B12" s="20"/>
      <c r="C12" s="21" t="s">
        <v>14</v>
      </c>
      <c r="D12" s="22">
        <v>587</v>
      </c>
      <c r="E12" s="27" t="s">
        <v>15</v>
      </c>
      <c r="F12" s="27" t="s">
        <v>15</v>
      </c>
      <c r="G12" s="22">
        <f>+D12</f>
        <v>587</v>
      </c>
      <c r="H12" s="23">
        <f>G12/G35</f>
        <v>0.11311061910239883</v>
      </c>
      <c r="I12" s="24"/>
      <c r="J12" s="28"/>
      <c r="K12" s="28"/>
      <c r="L12" s="28"/>
      <c r="M12" s="25"/>
      <c r="N12" s="25"/>
      <c r="O12" s="26"/>
    </row>
    <row r="13" spans="2:15">
      <c r="B13" s="29"/>
      <c r="C13" s="21" t="s">
        <v>16</v>
      </c>
      <c r="D13" s="22">
        <v>181.13</v>
      </c>
      <c r="E13" s="22">
        <v>397.55</v>
      </c>
      <c r="F13" s="27" t="s">
        <v>15</v>
      </c>
      <c r="G13" s="22">
        <f>+SUM(D13:F13)</f>
        <v>578.68000000000006</v>
      </c>
      <c r="H13" s="23">
        <f>G13/G35</f>
        <v>0.11150741577883504</v>
      </c>
      <c r="I13" s="24"/>
      <c r="J13" s="28"/>
      <c r="K13" s="28"/>
      <c r="L13" s="28"/>
      <c r="M13" s="25"/>
      <c r="N13" s="25"/>
      <c r="O13" s="26"/>
    </row>
    <row r="14" spans="2:15" ht="15" customHeight="1">
      <c r="B14" s="30" t="s">
        <v>17</v>
      </c>
      <c r="C14" s="30"/>
      <c r="D14" s="31">
        <f>+SUM(D11:D13)</f>
        <v>1726.31</v>
      </c>
      <c r="E14" s="31">
        <f>+SUM(E11:E13)</f>
        <v>1277.4000000000001</v>
      </c>
      <c r="F14" s="31">
        <f>+SUM(F11:F13)</f>
        <v>185.32</v>
      </c>
      <c r="G14" s="31">
        <f>+SUM(G11:G13)</f>
        <v>3189.0299999999997</v>
      </c>
      <c r="H14" s="32">
        <f>+SUM(H11:H13)</f>
        <v>0.61450282391162347</v>
      </c>
      <c r="I14" s="24"/>
      <c r="J14" s="28"/>
      <c r="K14" s="33">
        <v>397.55</v>
      </c>
      <c r="L14" s="28"/>
      <c r="M14" s="25"/>
      <c r="N14" s="25"/>
      <c r="O14" s="26"/>
    </row>
    <row r="15" spans="2:15" ht="15.75" customHeight="1">
      <c r="B15" s="29"/>
      <c r="C15" s="34"/>
      <c r="D15" s="22"/>
      <c r="E15" s="22"/>
      <c r="F15" s="22"/>
      <c r="G15" s="22"/>
      <c r="H15" s="35"/>
      <c r="I15" s="24"/>
      <c r="J15" s="28"/>
      <c r="K15" s="28" t="s">
        <v>17</v>
      </c>
      <c r="L15" s="33">
        <f>+G14</f>
        <v>3189.0299999999997</v>
      </c>
      <c r="M15" s="25"/>
      <c r="N15" s="25"/>
      <c r="O15" s="26"/>
    </row>
    <row r="16" spans="2:15" ht="12.75" customHeight="1">
      <c r="B16" s="20" t="s">
        <v>18</v>
      </c>
      <c r="C16" s="21" t="s">
        <v>13</v>
      </c>
      <c r="D16" s="27" t="s">
        <v>15</v>
      </c>
      <c r="E16" s="22">
        <v>63.9</v>
      </c>
      <c r="F16" s="22">
        <v>177.7</v>
      </c>
      <c r="G16" s="22">
        <f t="shared" ref="G16:G32" si="0">+SUM(D16:F16)</f>
        <v>241.6</v>
      </c>
      <c r="H16" s="23">
        <f>+G16/G35</f>
        <v>4.6554558049641495E-2</v>
      </c>
      <c r="I16" s="24"/>
      <c r="J16" s="28"/>
      <c r="K16" s="28" t="s">
        <v>19</v>
      </c>
      <c r="L16" s="33">
        <f>+G33</f>
        <v>2000.58</v>
      </c>
      <c r="M16" s="25"/>
      <c r="N16" s="25"/>
      <c r="O16" s="26"/>
    </row>
    <row r="17" spans="2:15" ht="15" customHeight="1">
      <c r="B17" s="20"/>
      <c r="C17" s="21" t="s">
        <v>20</v>
      </c>
      <c r="D17" s="22">
        <v>172</v>
      </c>
      <c r="E17" s="27" t="s">
        <v>15</v>
      </c>
      <c r="F17" s="27" t="s">
        <v>15</v>
      </c>
      <c r="G17" s="22">
        <f t="shared" si="0"/>
        <v>172</v>
      </c>
      <c r="H17" s="23">
        <f>+G17/G35</f>
        <v>3.3143145631367291E-2</v>
      </c>
      <c r="I17" s="24"/>
      <c r="J17" s="28"/>
      <c r="K17" s="28"/>
      <c r="L17" s="28"/>
      <c r="M17" s="25"/>
      <c r="N17" s="25"/>
      <c r="O17" s="26"/>
    </row>
    <row r="18" spans="2:15" ht="15" customHeight="1">
      <c r="B18" s="20"/>
      <c r="C18" s="21" t="s">
        <v>21</v>
      </c>
      <c r="D18" s="27" t="s">
        <v>15</v>
      </c>
      <c r="E18" s="22">
        <v>7.66</v>
      </c>
      <c r="F18" s="22">
        <v>200.76</v>
      </c>
      <c r="G18" s="22">
        <f t="shared" si="0"/>
        <v>208.42</v>
      </c>
      <c r="H18" s="23">
        <f>+G18/G35</f>
        <v>4.0161014026102157E-2</v>
      </c>
      <c r="I18" s="24"/>
      <c r="J18" s="28"/>
      <c r="K18" s="28"/>
      <c r="L18" s="28"/>
      <c r="M18" s="25"/>
      <c r="N18" s="25"/>
      <c r="O18" s="26"/>
    </row>
    <row r="19" spans="2:15" ht="15" customHeight="1">
      <c r="B19" s="20"/>
      <c r="C19" s="21" t="s">
        <v>22</v>
      </c>
      <c r="D19" s="27" t="s">
        <v>15</v>
      </c>
      <c r="E19" s="22">
        <v>48</v>
      </c>
      <c r="F19" s="22">
        <v>193.75</v>
      </c>
      <c r="G19" s="22">
        <f t="shared" si="0"/>
        <v>241.75</v>
      </c>
      <c r="H19" s="23">
        <f>+G19/G35</f>
        <v>4.6583461955715368E-2</v>
      </c>
      <c r="I19" s="24"/>
      <c r="J19" s="28"/>
      <c r="K19" s="28"/>
      <c r="L19" s="28"/>
      <c r="M19" s="25"/>
      <c r="N19" s="25"/>
      <c r="O19" s="26"/>
    </row>
    <row r="20" spans="2:15">
      <c r="B20" s="20"/>
      <c r="C20" s="21" t="s">
        <v>23</v>
      </c>
      <c r="D20" s="27" t="s">
        <v>15</v>
      </c>
      <c r="E20" s="22">
        <v>40.6</v>
      </c>
      <c r="F20" s="27" t="s">
        <v>15</v>
      </c>
      <c r="G20" s="22">
        <f t="shared" si="0"/>
        <v>40.6</v>
      </c>
      <c r="H20" s="23">
        <f>+G20/G35</f>
        <v>7.8233239106599538E-3</v>
      </c>
      <c r="I20" s="24"/>
      <c r="J20" s="25"/>
      <c r="K20" s="25"/>
      <c r="L20" s="25"/>
      <c r="M20" s="25"/>
      <c r="N20" s="26"/>
      <c r="O20" s="26"/>
    </row>
    <row r="21" spans="2:15">
      <c r="B21" s="20"/>
      <c r="C21" s="21" t="s">
        <v>24</v>
      </c>
      <c r="D21" s="27" t="s">
        <v>15</v>
      </c>
      <c r="E21" s="27" t="s">
        <v>15</v>
      </c>
      <c r="F21" s="22">
        <v>509.61</v>
      </c>
      <c r="G21" s="22">
        <f t="shared" si="0"/>
        <v>509.61</v>
      </c>
      <c r="H21" s="23">
        <f>+G21/G35</f>
        <v>9.8198130495355154E-2</v>
      </c>
      <c r="I21" s="24"/>
      <c r="J21" s="25"/>
      <c r="K21" s="25"/>
      <c r="L21" s="25"/>
      <c r="M21" s="25"/>
      <c r="N21" s="26"/>
      <c r="O21" s="26"/>
    </row>
    <row r="22" spans="2:15">
      <c r="B22" s="20"/>
      <c r="C22" s="21" t="s">
        <v>25</v>
      </c>
      <c r="D22" s="27" t="s">
        <v>15</v>
      </c>
      <c r="E22" s="27" t="s">
        <v>15</v>
      </c>
      <c r="F22" s="22">
        <v>78.23</v>
      </c>
      <c r="G22" s="22">
        <f t="shared" si="0"/>
        <v>78.23</v>
      </c>
      <c r="H22" s="23">
        <f>+G22/G35</f>
        <v>1.5074350481057345E-2</v>
      </c>
      <c r="I22" s="24"/>
      <c r="J22" s="26"/>
      <c r="K22" s="26"/>
      <c r="L22" s="26"/>
      <c r="M22" s="26"/>
      <c r="N22" s="26"/>
      <c r="O22" s="26"/>
    </row>
    <row r="23" spans="2:15">
      <c r="B23" s="20"/>
      <c r="C23" s="21" t="s">
        <v>26</v>
      </c>
      <c r="D23" s="27" t="s">
        <v>15</v>
      </c>
      <c r="E23" s="22">
        <v>61.3</v>
      </c>
      <c r="F23" s="27" t="s">
        <v>15</v>
      </c>
      <c r="G23" s="22">
        <f t="shared" si="0"/>
        <v>61.3</v>
      </c>
      <c r="H23" s="23">
        <f>+G23/G35</f>
        <v>1.1812062948853575E-2</v>
      </c>
      <c r="I23" s="24"/>
      <c r="J23" s="26"/>
      <c r="K23" s="26"/>
      <c r="L23" s="26"/>
      <c r="M23" s="26"/>
      <c r="N23" s="26"/>
      <c r="O23" s="26"/>
    </row>
    <row r="24" spans="2:15">
      <c r="B24" s="20"/>
      <c r="C24" s="21" t="s">
        <v>27</v>
      </c>
      <c r="D24" s="27" t="s">
        <v>15</v>
      </c>
      <c r="E24" s="22">
        <v>2.11</v>
      </c>
      <c r="F24" s="27" t="s">
        <v>15</v>
      </c>
      <c r="G24" s="22">
        <f t="shared" si="0"/>
        <v>2.11</v>
      </c>
      <c r="H24" s="23">
        <f>+G24/G35</f>
        <v>4.0658161210572666E-4</v>
      </c>
      <c r="I24" s="24"/>
      <c r="J24" s="26"/>
      <c r="K24" s="26"/>
      <c r="L24" s="26"/>
      <c r="M24" s="26"/>
      <c r="N24" s="26"/>
      <c r="O24" s="26"/>
    </row>
    <row r="25" spans="2:15">
      <c r="B25" s="36"/>
      <c r="C25" s="37" t="s">
        <v>28</v>
      </c>
      <c r="D25" s="38" t="s">
        <v>15</v>
      </c>
      <c r="E25" s="39" t="s">
        <v>15</v>
      </c>
      <c r="F25" s="40">
        <v>1.9</v>
      </c>
      <c r="G25" s="41">
        <f t="shared" si="0"/>
        <v>1.9</v>
      </c>
      <c r="H25" s="42">
        <f>+G25/G35</f>
        <v>3.6611614360231308E-4</v>
      </c>
      <c r="I25" s="24"/>
      <c r="J25" s="26"/>
      <c r="K25" s="26"/>
      <c r="L25" s="26"/>
      <c r="M25" s="26"/>
      <c r="N25" s="26"/>
      <c r="O25" s="26"/>
    </row>
    <row r="26" spans="2:15">
      <c r="B26" s="20" t="s">
        <v>29</v>
      </c>
      <c r="C26" s="21" t="s">
        <v>30</v>
      </c>
      <c r="D26" s="27" t="s">
        <v>15</v>
      </c>
      <c r="E26" s="22">
        <v>211.76</v>
      </c>
      <c r="F26" s="22">
        <v>134</v>
      </c>
      <c r="G26" s="22">
        <f t="shared" si="0"/>
        <v>345.76</v>
      </c>
      <c r="H26" s="23">
        <f>+G26/G35</f>
        <v>6.6625430427334625E-2</v>
      </c>
      <c r="I26" s="24"/>
      <c r="J26" s="26"/>
      <c r="K26" s="26"/>
      <c r="L26" s="26"/>
      <c r="M26" s="26"/>
      <c r="N26" s="26"/>
      <c r="O26" s="26"/>
    </row>
    <row r="27" spans="2:15">
      <c r="B27" s="20"/>
      <c r="C27" s="21" t="s">
        <v>31</v>
      </c>
      <c r="D27" s="27" t="s">
        <v>15</v>
      </c>
      <c r="E27" s="22">
        <v>17.7</v>
      </c>
      <c r="F27" s="27" t="s">
        <v>15</v>
      </c>
      <c r="G27" s="22">
        <f t="shared" si="0"/>
        <v>17.7</v>
      </c>
      <c r="H27" s="23">
        <f>+G27/G35</f>
        <v>3.4106609167162852E-3</v>
      </c>
      <c r="I27" s="24"/>
      <c r="J27" s="26"/>
      <c r="K27" s="26"/>
      <c r="L27" s="26"/>
      <c r="M27" s="26"/>
      <c r="N27" s="26"/>
      <c r="O27" s="26"/>
    </row>
    <row r="28" spans="2:15">
      <c r="B28" s="20"/>
      <c r="C28" s="21" t="s">
        <v>32</v>
      </c>
      <c r="D28" s="27" t="s">
        <v>15</v>
      </c>
      <c r="E28" s="27" t="s">
        <v>15</v>
      </c>
      <c r="F28" s="22">
        <v>65.7</v>
      </c>
      <c r="G28" s="22">
        <f t="shared" si="0"/>
        <v>65.7</v>
      </c>
      <c r="H28" s="23">
        <f>+G28/G35</f>
        <v>1.265991086035367E-2</v>
      </c>
      <c r="I28" s="24"/>
    </row>
    <row r="29" spans="2:15">
      <c r="B29" s="20"/>
      <c r="C29" s="21" t="s">
        <v>33</v>
      </c>
      <c r="D29" s="27" t="s">
        <v>15</v>
      </c>
      <c r="E29" s="27" t="s">
        <v>15</v>
      </c>
      <c r="F29" s="22">
        <v>0.3</v>
      </c>
      <c r="G29" s="22">
        <f t="shared" si="0"/>
        <v>0.3</v>
      </c>
      <c r="H29" s="23">
        <f>+G29/G35</f>
        <v>5.7807812147733644E-5</v>
      </c>
      <c r="I29" s="24"/>
    </row>
    <row r="30" spans="2:15">
      <c r="B30" s="20"/>
      <c r="C30" s="21" t="s">
        <v>34</v>
      </c>
      <c r="D30" s="22">
        <v>5.5</v>
      </c>
      <c r="E30" s="27" t="s">
        <v>15</v>
      </c>
      <c r="F30" s="27" t="s">
        <v>15</v>
      </c>
      <c r="G30" s="22">
        <f t="shared" si="0"/>
        <v>5.5</v>
      </c>
      <c r="H30" s="23">
        <f>+G30/G35</f>
        <v>1.0598098893751168E-3</v>
      </c>
      <c r="I30" s="24"/>
    </row>
    <row r="31" spans="2:15">
      <c r="B31" s="20"/>
      <c r="C31" s="21" t="s">
        <v>35</v>
      </c>
      <c r="D31" s="27" t="s">
        <v>15</v>
      </c>
      <c r="E31" s="22">
        <v>6.6</v>
      </c>
      <c r="F31" s="27" t="s">
        <v>15</v>
      </c>
      <c r="G31" s="22">
        <f t="shared" si="0"/>
        <v>6.6</v>
      </c>
      <c r="H31" s="23">
        <f>+G31/G35</f>
        <v>1.2717718672501403E-3</v>
      </c>
      <c r="I31" s="24"/>
    </row>
    <row r="32" spans="2:15">
      <c r="B32" s="29"/>
      <c r="C32" s="21" t="s">
        <v>36</v>
      </c>
      <c r="D32" s="22">
        <v>1.5</v>
      </c>
      <c r="E32" s="27" t="s">
        <v>15</v>
      </c>
      <c r="F32" s="27" t="s">
        <v>15</v>
      </c>
      <c r="G32" s="22">
        <f t="shared" si="0"/>
        <v>1.5</v>
      </c>
      <c r="H32" s="23">
        <f>+G32/G35</f>
        <v>2.8903906073866827E-4</v>
      </c>
      <c r="I32" s="24"/>
    </row>
    <row r="33" spans="2:9">
      <c r="B33" s="43" t="s">
        <v>19</v>
      </c>
      <c r="C33" s="43"/>
      <c r="D33" s="31">
        <f>+SUM(D16:D32)</f>
        <v>179</v>
      </c>
      <c r="E33" s="31">
        <f>+SUM(E16:E32)</f>
        <v>459.63</v>
      </c>
      <c r="F33" s="31">
        <f>+SUM(F16:F32)</f>
        <v>1361.9500000000003</v>
      </c>
      <c r="G33" s="31">
        <f>+SUM(G16:G32)</f>
        <v>2000.58</v>
      </c>
      <c r="H33" s="44">
        <f>+SUM(H16:H32)</f>
        <v>0.38549717608837658</v>
      </c>
      <c r="I33" s="24"/>
    </row>
    <row r="34" spans="2:9">
      <c r="B34" s="45"/>
      <c r="C34" s="46"/>
      <c r="D34" s="22"/>
      <c r="E34" s="22"/>
      <c r="F34" s="22"/>
      <c r="G34" s="22"/>
      <c r="H34" s="35"/>
      <c r="I34" s="24"/>
    </row>
    <row r="35" spans="2:9" ht="17.25" customHeight="1">
      <c r="B35" s="47" t="s">
        <v>37</v>
      </c>
      <c r="C35" s="47"/>
      <c r="D35" s="48">
        <f>+D14+D33</f>
        <v>1905.31</v>
      </c>
      <c r="E35" s="48">
        <f>+E14+E33</f>
        <v>1737.0300000000002</v>
      </c>
      <c r="F35" s="48">
        <f>+F14+F33</f>
        <v>1547.2700000000002</v>
      </c>
      <c r="G35" s="48">
        <f>+G14+G33</f>
        <v>5189.6099999999997</v>
      </c>
      <c r="H35" s="49">
        <f>+H14+H33</f>
        <v>1</v>
      </c>
    </row>
    <row r="36" spans="2:9" ht="11.25" customHeight="1">
      <c r="B36" s="50" t="s">
        <v>38</v>
      </c>
      <c r="C36" s="50"/>
      <c r="D36" s="50"/>
      <c r="E36" s="50"/>
      <c r="F36" s="50"/>
      <c r="G36" s="50"/>
      <c r="H36" s="50"/>
    </row>
    <row r="37" spans="2:9" ht="14.25" customHeight="1">
      <c r="B37" s="51"/>
      <c r="C37" s="51"/>
      <c r="D37" s="51"/>
      <c r="E37" s="51"/>
      <c r="F37" s="51"/>
      <c r="G37" s="51"/>
      <c r="H37" s="51"/>
    </row>
    <row r="38" spans="2:9" ht="15.75" customHeight="1">
      <c r="B38" s="3"/>
      <c r="C38" s="3"/>
      <c r="D38" s="3"/>
      <c r="E38" s="3"/>
      <c r="F38" s="3"/>
      <c r="G38" s="3"/>
      <c r="H38" s="3"/>
    </row>
    <row r="39" spans="2:9" ht="13.5" customHeight="1"/>
  </sheetData>
  <mergeCells count="18">
    <mergeCell ref="B36:H36"/>
    <mergeCell ref="B37:H37"/>
    <mergeCell ref="B11:B12"/>
    <mergeCell ref="B14:C14"/>
    <mergeCell ref="B16:B25"/>
    <mergeCell ref="B26:B31"/>
    <mergeCell ref="B33:C33"/>
    <mergeCell ref="B35:C35"/>
    <mergeCell ref="B1:H1"/>
    <mergeCell ref="B2:H2"/>
    <mergeCell ref="B3:H3"/>
    <mergeCell ref="B6:H6"/>
    <mergeCell ref="D7:F7"/>
    <mergeCell ref="G7:G8"/>
    <mergeCell ref="H7:H8"/>
    <mergeCell ref="B8:B9"/>
    <mergeCell ref="C8:C9"/>
    <mergeCell ref="D9:F9"/>
  </mergeCells>
  <pageMargins left="0.7" right="0.7" top="0.75" bottom="0.75" header="0.3" footer="0.3"/>
  <pageSetup paperSize="9" orientation="portrait" r:id="rId1"/>
  <ignoredErrors>
    <ignoredError sqref="G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LONG-LINEAS DE TRANS</vt:lpstr>
      <vt:lpstr>'LONG-LINEAS DE TRANS'!Área_de_impresión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2013-07-22T20:55:33Z</dcterms:created>
  <dcterms:modified xsi:type="dcterms:W3CDTF">2013-07-22T20:57:24Z</dcterms:modified>
</cp:coreProperties>
</file>